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80" windowHeight="8130" activeTab="1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8" i="2"/>
  <c r="H3" l="1"/>
  <c r="H4"/>
  <c r="H5"/>
  <c r="J5"/>
  <c r="H22"/>
  <c r="J9"/>
  <c r="H8"/>
  <c r="H7"/>
  <c r="H9"/>
  <c r="H6"/>
  <c r="J22"/>
  <c r="J20"/>
  <c r="J16"/>
  <c r="J12"/>
  <c r="H19"/>
  <c r="H15"/>
  <c r="H12"/>
  <c r="H13"/>
  <c r="H14"/>
  <c r="H16"/>
  <c r="H17"/>
  <c r="H18"/>
  <c r="H20"/>
  <c r="H21"/>
  <c r="H23"/>
  <c r="H24"/>
  <c r="J13"/>
  <c r="J14"/>
  <c r="J15"/>
  <c r="J17"/>
  <c r="J19"/>
  <c r="J21"/>
  <c r="J23"/>
  <c r="H28" i="1" l="1"/>
  <c r="H29"/>
  <c r="H30"/>
  <c r="H31"/>
  <c r="H32"/>
  <c r="H33"/>
  <c r="H34"/>
  <c r="H35"/>
  <c r="H27"/>
  <c r="H26"/>
  <c r="H25"/>
  <c r="H24"/>
  <c r="H23"/>
  <c r="H22"/>
  <c r="J22"/>
  <c r="J23"/>
  <c r="J31"/>
  <c r="F23"/>
  <c r="F9"/>
  <c r="F8"/>
  <c r="J18"/>
  <c r="J24" l="1"/>
  <c r="J25"/>
  <c r="J26"/>
  <c r="J27"/>
  <c r="F22"/>
  <c r="F13"/>
  <c r="J34" l="1"/>
  <c r="J32"/>
  <c r="J29"/>
  <c r="J30"/>
  <c r="F24"/>
  <c r="F25"/>
  <c r="F26"/>
  <c r="F27"/>
</calcChain>
</file>

<file path=xl/sharedStrings.xml><?xml version="1.0" encoding="utf-8"?>
<sst xmlns="http://schemas.openxmlformats.org/spreadsheetml/2006/main" count="397" uniqueCount="101">
  <si>
    <t>Кол-во шт. в коробке</t>
  </si>
  <si>
    <t>Цена руб./м2</t>
  </si>
  <si>
    <t>Цена руб./шт.</t>
  </si>
  <si>
    <t>Околооконный</t>
  </si>
  <si>
    <t>Финишный</t>
  </si>
  <si>
    <t>Н-профиль</t>
  </si>
  <si>
    <t>Внешний угол</t>
  </si>
  <si>
    <t>Внутренний угол</t>
  </si>
  <si>
    <t>J-профиль</t>
  </si>
  <si>
    <t>Отлив</t>
  </si>
  <si>
    <t>Наличник 75 мм</t>
  </si>
  <si>
    <t>Наличник 89 мм</t>
  </si>
  <si>
    <t>Откос 254 мм</t>
  </si>
  <si>
    <t xml:space="preserve">Стартовый </t>
  </si>
  <si>
    <t xml:space="preserve">Молдинг </t>
  </si>
  <si>
    <t xml:space="preserve"> J-фаска</t>
  </si>
  <si>
    <t>Х</t>
  </si>
  <si>
    <t>Наименование</t>
  </si>
  <si>
    <t>Сайдинг Docke</t>
  </si>
  <si>
    <t>Окантовочный профиль</t>
  </si>
  <si>
    <r>
      <t xml:space="preserve">Сайдинг D4D </t>
    </r>
    <r>
      <rPr>
        <sz val="10"/>
        <color theme="1"/>
        <rFont val="Arial"/>
        <family val="2"/>
        <charset val="204"/>
      </rPr>
      <t>брус (3000х203мм)</t>
    </r>
  </si>
  <si>
    <r>
      <t>Полезная  S м</t>
    </r>
    <r>
      <rPr>
        <b/>
        <sz val="11"/>
        <color theme="1"/>
        <rFont val="Calibri"/>
        <family val="2"/>
        <charset val="204"/>
      </rPr>
      <t>²</t>
    </r>
  </si>
  <si>
    <r>
      <t>Сайдинг D5C</t>
    </r>
    <r>
      <rPr>
        <sz val="10"/>
        <color theme="1"/>
        <rFont val="Arial"/>
        <family val="2"/>
        <charset val="204"/>
      </rPr>
      <t xml:space="preserve"> елочка (3050х256мм)</t>
    </r>
  </si>
  <si>
    <r>
      <t xml:space="preserve">Софит </t>
    </r>
    <r>
      <rPr>
        <sz val="10"/>
        <color theme="1"/>
        <rFont val="Arial"/>
        <family val="2"/>
        <charset val="204"/>
      </rPr>
      <t>(сплошной, перф, с центр.перф.)
(3050х305мм)</t>
    </r>
  </si>
  <si>
    <t>Standart</t>
  </si>
  <si>
    <t>Пломбир</t>
  </si>
  <si>
    <t>Бренди, Графит</t>
  </si>
  <si>
    <t>Ирис, Пралине</t>
  </si>
  <si>
    <r>
      <t xml:space="preserve">Сайдинг D4.5D </t>
    </r>
    <r>
      <rPr>
        <sz val="10"/>
        <color theme="1"/>
        <rFont val="Arial"/>
        <family val="2"/>
        <charset val="204"/>
      </rPr>
      <t>брус (3660х232мм)</t>
    </r>
  </si>
  <si>
    <r>
      <t xml:space="preserve">Сайдинг S7 </t>
    </r>
    <r>
      <rPr>
        <sz val="10"/>
        <color theme="1"/>
        <rFont val="Arial"/>
        <family val="2"/>
        <charset val="204"/>
      </rPr>
      <t xml:space="preserve"> вертикальный (3050х180мм)</t>
    </r>
  </si>
  <si>
    <t>Основные цвета</t>
  </si>
  <si>
    <r>
      <t xml:space="preserve">Сайдинг Блок хаус </t>
    </r>
    <r>
      <rPr>
        <sz val="10"/>
        <color theme="1"/>
        <rFont val="Arial"/>
        <family val="2"/>
        <charset val="204"/>
      </rPr>
      <t xml:space="preserve"> (3660х240мм)</t>
    </r>
  </si>
  <si>
    <t>Premium</t>
  </si>
  <si>
    <t>Шоколад, гранат,каштан графит</t>
  </si>
  <si>
    <t>Пломбир/Шампань</t>
  </si>
  <si>
    <t>Ц</t>
  </si>
  <si>
    <t>203х3660</t>
  </si>
  <si>
    <t>38х3050</t>
  </si>
  <si>
    <t>ц</t>
  </si>
  <si>
    <t>х</t>
  </si>
  <si>
    <t>60х3050</t>
  </si>
  <si>
    <t>76х3050</t>
  </si>
  <si>
    <t>35х3050</t>
  </si>
  <si>
    <t>28х3050</t>
  </si>
  <si>
    <t>203х3050</t>
  </si>
  <si>
    <t>75х3660</t>
  </si>
  <si>
    <t>89х3660</t>
  </si>
  <si>
    <t>254х3660</t>
  </si>
  <si>
    <t>Размеры</t>
  </si>
  <si>
    <t>Шоколад,гранат, графит, ирис каштан,пралине</t>
  </si>
  <si>
    <t>54х3050</t>
  </si>
  <si>
    <t>Халва</t>
  </si>
  <si>
    <t>Наименование продукции</t>
  </si>
  <si>
    <t>Голубика</t>
  </si>
  <si>
    <t>Фисташки</t>
  </si>
  <si>
    <t>Сливки</t>
  </si>
  <si>
    <t>Карамель</t>
  </si>
  <si>
    <t>Лимон</t>
  </si>
  <si>
    <t>Персик</t>
  </si>
  <si>
    <t>Киви</t>
  </si>
  <si>
    <t>Банан</t>
  </si>
  <si>
    <t>Капучино</t>
  </si>
  <si>
    <t>Графит</t>
  </si>
  <si>
    <t>Слива</t>
  </si>
  <si>
    <t>Шоколад</t>
  </si>
  <si>
    <t>Каштан</t>
  </si>
  <si>
    <t>•</t>
  </si>
  <si>
    <t xml:space="preserve">
S кв.м.</t>
  </si>
  <si>
    <t>Цена руб./м.п</t>
  </si>
  <si>
    <t>Колл-во шт. 
в коробке</t>
  </si>
  <si>
    <t>Колл-во шт.
 в коробке</t>
  </si>
  <si>
    <t>-</t>
  </si>
  <si>
    <t>Цена руб./шт</t>
  </si>
  <si>
    <t>Светлые тона</t>
  </si>
  <si>
    <t>Темные тона</t>
  </si>
  <si>
    <t>Цена 
светлые тона</t>
  </si>
  <si>
    <t>Цена 
 темные тона</t>
  </si>
  <si>
    <t>Наименование 
продукции</t>
  </si>
  <si>
    <t>Финишный 38х3000 мм</t>
  </si>
  <si>
    <t>Н-профиль 60х3000 мм</t>
  </si>
  <si>
    <t>Внешний угол 76х3000 мм</t>
  </si>
  <si>
    <t>Внутренний угол 35х3000 мм</t>
  </si>
  <si>
    <t>J-профиль 28х3000 мм</t>
  </si>
  <si>
    <t>Отлив 3000 мм</t>
  </si>
  <si>
    <t>Молдинг  28х3000 мм</t>
  </si>
  <si>
    <t xml:space="preserve"> J-фаска 203х3000 мм</t>
  </si>
  <si>
    <t>Наличник 75х3600 мм</t>
  </si>
  <si>
    <t>Наличник 89х3600 мм</t>
  </si>
  <si>
    <t>Откос 254х3600 мм</t>
  </si>
  <si>
    <t>Стартовый  54х3000 мм</t>
  </si>
  <si>
    <r>
      <rPr>
        <b/>
        <sz val="10"/>
        <color theme="1"/>
        <rFont val="Cambria"/>
        <family val="1"/>
        <charset val="204"/>
        <scheme val="major"/>
      </rPr>
      <t>Сайдинг D5C</t>
    </r>
    <r>
      <rPr>
        <sz val="9"/>
        <color theme="1"/>
        <rFont val="Cambria"/>
        <family val="1"/>
        <charset val="204"/>
        <scheme val="major"/>
      </rPr>
      <t xml:space="preserve"> елочка
 (256х3000 мм)</t>
    </r>
  </si>
  <si>
    <r>
      <rPr>
        <b/>
        <sz val="10"/>
        <color theme="1"/>
        <rFont val="Cambria"/>
        <family val="1"/>
        <charset val="204"/>
        <scheme val="major"/>
      </rPr>
      <t>Софит</t>
    </r>
    <r>
      <rPr>
        <b/>
        <sz val="9"/>
        <color theme="1"/>
        <rFont val="Cambria"/>
        <family val="1"/>
        <charset val="204"/>
        <scheme val="major"/>
      </rPr>
      <t xml:space="preserve"> </t>
    </r>
    <r>
      <rPr>
        <sz val="9"/>
        <color theme="1"/>
        <rFont val="Cambria"/>
        <family val="1"/>
        <charset val="204"/>
        <scheme val="major"/>
      </rPr>
      <t>(сплошной, перф, с центр.перф.) (305х3000 мм)</t>
    </r>
  </si>
  <si>
    <r>
      <rPr>
        <b/>
        <sz val="10"/>
        <color theme="1"/>
        <rFont val="Cambria"/>
        <family val="1"/>
        <charset val="204"/>
        <scheme val="major"/>
      </rPr>
      <t xml:space="preserve">Сайдинг D4.5D </t>
    </r>
    <r>
      <rPr>
        <sz val="10"/>
        <color theme="1"/>
        <rFont val="Cambria"/>
        <family val="1"/>
        <charset val="204"/>
        <scheme val="major"/>
      </rPr>
      <t>корабельный</t>
    </r>
    <r>
      <rPr>
        <b/>
        <sz val="10"/>
        <color theme="1"/>
        <rFont val="Cambria"/>
        <family val="1"/>
        <charset val="204"/>
        <scheme val="major"/>
      </rPr>
      <t xml:space="preserve"> </t>
    </r>
    <r>
      <rPr>
        <b/>
        <sz val="9"/>
        <color theme="1"/>
        <rFont val="Cambria"/>
        <family val="1"/>
        <charset val="204"/>
        <scheme val="major"/>
      </rPr>
      <t xml:space="preserve"> </t>
    </r>
    <r>
      <rPr>
        <sz val="9"/>
        <color theme="1"/>
        <rFont val="Cambria"/>
        <family val="1"/>
        <charset val="204"/>
        <scheme val="major"/>
      </rPr>
      <t>брус (230х3600 мм)</t>
    </r>
  </si>
  <si>
    <r>
      <rPr>
        <b/>
        <sz val="10"/>
        <color theme="1"/>
        <rFont val="Cambria"/>
        <family val="1"/>
        <charset val="204"/>
        <scheme val="major"/>
      </rPr>
      <t xml:space="preserve">Сайдинг D6S </t>
    </r>
    <r>
      <rPr>
        <sz val="10"/>
        <color theme="1"/>
        <rFont val="Cambria"/>
        <family val="1"/>
        <charset val="204"/>
        <scheme val="major"/>
      </rPr>
      <t xml:space="preserve"> брус</t>
    </r>
    <r>
      <rPr>
        <sz val="9"/>
        <color theme="1"/>
        <rFont val="Cambria"/>
        <family val="1"/>
        <charset val="204"/>
        <scheme val="major"/>
      </rPr>
      <t xml:space="preserve"> (300х3600 мм)</t>
    </r>
  </si>
  <si>
    <r>
      <rPr>
        <b/>
        <sz val="10"/>
        <color theme="1"/>
        <rFont val="Cambria"/>
        <family val="1"/>
        <charset val="204"/>
        <scheme val="major"/>
      </rPr>
      <t>Софит</t>
    </r>
    <r>
      <rPr>
        <b/>
        <sz val="9"/>
        <color theme="1"/>
        <rFont val="Cambria"/>
        <family val="1"/>
        <charset val="204"/>
        <scheme val="major"/>
      </rPr>
      <t xml:space="preserve"> </t>
    </r>
    <r>
      <rPr>
        <sz val="9"/>
        <color theme="1"/>
        <rFont val="Cambria"/>
        <family val="1"/>
        <charset val="204"/>
        <scheme val="major"/>
      </rPr>
      <t>(сплошной, 
перф, с центр.перф.)
(305х3000 мм)</t>
    </r>
  </si>
  <si>
    <t>Крем-брю</t>
  </si>
  <si>
    <t>Гранат</t>
  </si>
  <si>
    <r>
      <rPr>
        <b/>
        <sz val="10"/>
        <color theme="1"/>
        <rFont val="Cambria"/>
        <family val="1"/>
        <charset val="204"/>
        <scheme val="major"/>
      </rPr>
      <t xml:space="preserve">Сайдинг Блок хаус </t>
    </r>
    <r>
      <rPr>
        <sz val="9"/>
        <color theme="1"/>
        <rFont val="Cambria"/>
        <family val="1"/>
        <charset val="204"/>
        <scheme val="major"/>
      </rPr>
      <t xml:space="preserve"> </t>
    </r>
    <r>
      <rPr>
        <sz val="9"/>
        <color theme="1"/>
        <rFont val="Cambria"/>
        <family val="1"/>
        <charset val="204"/>
        <scheme val="major"/>
      </rPr>
      <t xml:space="preserve"> (240х3600 мм)</t>
    </r>
  </si>
  <si>
    <r>
      <rPr>
        <b/>
        <sz val="10"/>
        <color theme="1"/>
        <rFont val="Cambria"/>
        <family val="1"/>
        <charset val="204"/>
        <scheme val="major"/>
      </rPr>
      <t xml:space="preserve">Сайдинг D4.5D </t>
    </r>
    <r>
      <rPr>
        <sz val="10"/>
        <color theme="1"/>
        <rFont val="Cambria"/>
        <family val="1"/>
        <charset val="204"/>
        <scheme val="major"/>
      </rPr>
      <t>корабельны</t>
    </r>
    <r>
      <rPr>
        <sz val="9"/>
        <color theme="1"/>
        <rFont val="Cambria"/>
        <family val="1"/>
        <charset val="204"/>
        <scheme val="major"/>
      </rPr>
      <t xml:space="preserve"> брус (230х3000мм)</t>
    </r>
  </si>
  <si>
    <t>Околооконный 203х3600 мм</t>
  </si>
  <si>
    <r>
      <rPr>
        <b/>
        <sz val="14"/>
        <color theme="1"/>
        <rFont val="Cambria"/>
        <family val="1"/>
        <charset val="204"/>
        <scheme val="major"/>
      </rPr>
      <t>№6</t>
    </r>
    <r>
      <rPr>
        <b/>
        <sz val="11"/>
        <color theme="1"/>
        <rFont val="Cambria"/>
        <family val="1"/>
        <charset val="204"/>
        <scheme val="major"/>
      </rPr>
      <t xml:space="preserve">  </t>
    </r>
    <r>
      <rPr>
        <b/>
        <sz val="10"/>
        <color theme="1"/>
        <rFont val="Cambria"/>
        <family val="1"/>
        <charset val="204"/>
        <scheme val="major"/>
      </rPr>
      <t>06.09.2023</t>
    </r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</si>
</sst>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8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5" fillId="0" borderId="0" xfId="0" applyFont="1"/>
    <xf numFmtId="0" fontId="16" fillId="6" borderId="11" xfId="0" applyFont="1" applyFill="1" applyBorder="1" applyAlignment="1">
      <alignment horizontal="center" vertical="center" textRotation="90" wrapText="1"/>
    </xf>
    <xf numFmtId="0" fontId="16" fillId="4" borderId="11" xfId="0" applyFont="1" applyFill="1" applyBorder="1" applyAlignment="1">
      <alignment horizontal="center" vertical="center" textRotation="90" wrapText="1"/>
    </xf>
    <xf numFmtId="0" fontId="16" fillId="4" borderId="32" xfId="0" applyFont="1" applyFill="1" applyBorder="1" applyAlignment="1">
      <alignment horizontal="center" vertical="center" textRotation="90" wrapText="1"/>
    </xf>
    <xf numFmtId="0" fontId="17" fillId="6" borderId="27" xfId="0" applyFont="1" applyFill="1" applyBorder="1" applyAlignment="1">
      <alignment horizontal="center" vertical="center" textRotation="90"/>
    </xf>
    <xf numFmtId="0" fontId="17" fillId="6" borderId="7" xfId="0" applyFont="1" applyFill="1" applyBorder="1" applyAlignment="1">
      <alignment horizontal="center" vertical="center" textRotation="90"/>
    </xf>
    <xf numFmtId="0" fontId="17" fillId="6" borderId="7" xfId="0" applyFont="1" applyFill="1" applyBorder="1" applyAlignment="1">
      <alignment horizontal="center" vertical="center" textRotation="90" wrapText="1"/>
    </xf>
    <xf numFmtId="0" fontId="15" fillId="0" borderId="1" xfId="0" applyFont="1" applyBorder="1"/>
    <xf numFmtId="0" fontId="15" fillId="0" borderId="30" xfId="0" applyFont="1" applyBorder="1"/>
    <xf numFmtId="6" fontId="11" fillId="0" borderId="28" xfId="0" applyNumberFormat="1" applyFont="1" applyBorder="1" applyAlignment="1">
      <alignment horizontal="center" vertical="center" wrapText="1"/>
    </xf>
    <xf numFmtId="0" fontId="15" fillId="0" borderId="27" xfId="0" applyFont="1" applyBorder="1"/>
    <xf numFmtId="0" fontId="15" fillId="0" borderId="7" xfId="0" applyFont="1" applyBorder="1"/>
    <xf numFmtId="0" fontId="15" fillId="0" borderId="19" xfId="0" applyFont="1" applyBorder="1"/>
    <xf numFmtId="6" fontId="11" fillId="0" borderId="10" xfId="0" applyNumberFormat="1" applyFont="1" applyBorder="1" applyAlignment="1">
      <alignment horizontal="center" vertical="center" wrapText="1"/>
    </xf>
    <xf numFmtId="0" fontId="15" fillId="0" borderId="31" xfId="0" applyFont="1" applyBorder="1"/>
    <xf numFmtId="6" fontId="11" fillId="0" borderId="33" xfId="0" applyNumberFormat="1" applyFont="1" applyBorder="1" applyAlignment="1">
      <alignment horizontal="center" vertical="center" wrapText="1"/>
    </xf>
    <xf numFmtId="6" fontId="11" fillId="0" borderId="42" xfId="0" applyNumberFormat="1" applyFont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textRotation="90" wrapText="1"/>
    </xf>
    <xf numFmtId="0" fontId="16" fillId="6" borderId="32" xfId="0" applyFont="1" applyFill="1" applyBorder="1" applyAlignment="1">
      <alignment horizontal="center" vertical="center" textRotation="90" wrapText="1"/>
    </xf>
    <xf numFmtId="0" fontId="16" fillId="4" borderId="33" xfId="0" applyFont="1" applyFill="1" applyBorder="1" applyAlignment="1">
      <alignment horizontal="center" vertical="center" textRotation="90" wrapText="1"/>
    </xf>
    <xf numFmtId="6" fontId="18" fillId="0" borderId="29" xfId="0" applyNumberFormat="1" applyFont="1" applyBorder="1" applyAlignment="1">
      <alignment horizontal="center" vertical="center" wrapText="1"/>
    </xf>
    <xf numFmtId="6" fontId="18" fillId="0" borderId="29" xfId="0" applyNumberFormat="1" applyFont="1" applyBorder="1" applyAlignment="1">
      <alignment horizontal="center" vertical="center"/>
    </xf>
    <xf numFmtId="6" fontId="18" fillId="0" borderId="30" xfId="0" applyNumberFormat="1" applyFont="1" applyBorder="1" applyAlignment="1">
      <alignment horizontal="center" vertical="center"/>
    </xf>
    <xf numFmtId="6" fontId="11" fillId="0" borderId="31" xfId="0" applyNumberFormat="1" applyFont="1" applyBorder="1" applyAlignment="1">
      <alignment horizontal="center" vertical="center" wrapText="1"/>
    </xf>
    <xf numFmtId="6" fontId="11" fillId="0" borderId="27" xfId="0" applyNumberFormat="1" applyFont="1" applyBorder="1" applyAlignment="1">
      <alignment horizontal="center" vertical="top"/>
    </xf>
    <xf numFmtId="6" fontId="11" fillId="0" borderId="19" xfId="0" applyNumberFormat="1" applyFont="1" applyBorder="1" applyAlignment="1">
      <alignment horizontal="center" vertical="top"/>
    </xf>
    <xf numFmtId="6" fontId="18" fillId="0" borderId="32" xfId="0" applyNumberFormat="1" applyFont="1" applyBorder="1" applyAlignment="1">
      <alignment horizontal="center" vertical="center"/>
    </xf>
    <xf numFmtId="6" fontId="18" fillId="0" borderId="40" xfId="0" applyNumberFormat="1" applyFont="1" applyBorder="1" applyAlignment="1">
      <alignment horizontal="center" vertical="center"/>
    </xf>
    <xf numFmtId="6" fontId="18" fillId="0" borderId="32" xfId="0" applyNumberFormat="1" applyFont="1" applyBorder="1" applyAlignment="1">
      <alignment horizontal="center" vertical="center" wrapText="1"/>
    </xf>
    <xf numFmtId="6" fontId="18" fillId="0" borderId="40" xfId="0" applyNumberFormat="1" applyFont="1" applyBorder="1" applyAlignment="1">
      <alignment horizontal="center" vertical="center" wrapText="1"/>
    </xf>
    <xf numFmtId="6" fontId="18" fillId="0" borderId="30" xfId="0" applyNumberFormat="1" applyFont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5" fillId="5" borderId="1" xfId="0" applyFont="1" applyFill="1" applyBorder="1"/>
    <xf numFmtId="0" fontId="15" fillId="5" borderId="7" xfId="0" applyFont="1" applyFill="1" applyBorder="1"/>
    <xf numFmtId="0" fontId="15" fillId="5" borderId="30" xfId="0" applyFont="1" applyFill="1" applyBorder="1"/>
    <xf numFmtId="0" fontId="19" fillId="5" borderId="39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 textRotation="90"/>
    </xf>
    <xf numFmtId="0" fontId="15" fillId="5" borderId="19" xfId="0" applyFont="1" applyFill="1" applyBorder="1"/>
    <xf numFmtId="0" fontId="15" fillId="5" borderId="31" xfId="0" applyFont="1" applyFill="1" applyBorder="1"/>
    <xf numFmtId="6" fontId="18" fillId="0" borderId="19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textRotation="90"/>
    </xf>
    <xf numFmtId="0" fontId="15" fillId="0" borderId="43" xfId="0" applyFont="1" applyBorder="1"/>
    <xf numFmtId="0" fontId="15" fillId="0" borderId="39" xfId="0" applyFont="1" applyBorder="1"/>
    <xf numFmtId="0" fontId="15" fillId="0" borderId="40" xfId="0" applyFont="1" applyBorder="1"/>
    <xf numFmtId="0" fontId="22" fillId="7" borderId="5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2" fontId="15" fillId="0" borderId="47" xfId="0" applyNumberFormat="1" applyFont="1" applyBorder="1" applyAlignment="1">
      <alignment horizontal="center" vertical="center" wrapText="1"/>
    </xf>
    <xf numFmtId="2" fontId="15" fillId="0" borderId="48" xfId="0" applyNumberFormat="1" applyFont="1" applyBorder="1" applyAlignment="1">
      <alignment horizontal="center" vertical="center" wrapText="1"/>
    </xf>
    <xf numFmtId="2" fontId="15" fillId="0" borderId="49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center" vertical="center"/>
    </xf>
    <xf numFmtId="2" fontId="15" fillId="0" borderId="48" xfId="0" applyNumberFormat="1" applyFont="1" applyBorder="1" applyAlignment="1">
      <alignment horizontal="center" vertical="center"/>
    </xf>
    <xf numFmtId="2" fontId="15" fillId="0" borderId="49" xfId="0" applyNumberFormat="1" applyFont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6" fontId="11" fillId="0" borderId="50" xfId="0" applyNumberFormat="1" applyFont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0" fontId="15" fillId="5" borderId="39" xfId="0" applyFont="1" applyFill="1" applyBorder="1"/>
    <xf numFmtId="0" fontId="17" fillId="4" borderId="52" xfId="0" applyFont="1" applyFill="1" applyBorder="1" applyAlignment="1">
      <alignment horizontal="center" vertical="center" textRotation="90"/>
    </xf>
    <xf numFmtId="0" fontId="17" fillId="4" borderId="4" xfId="0" applyFont="1" applyFill="1" applyBorder="1" applyAlignment="1">
      <alignment horizontal="center" vertical="center" textRotation="90"/>
    </xf>
    <xf numFmtId="0" fontId="17" fillId="4" borderId="53" xfId="0" applyFont="1" applyFill="1" applyBorder="1" applyAlignment="1">
      <alignment horizontal="center" vertical="center" textRotation="90"/>
    </xf>
    <xf numFmtId="0" fontId="16" fillId="5" borderId="43" xfId="0" applyFont="1" applyFill="1" applyBorder="1" applyAlignment="1">
      <alignment horizontal="center" vertical="center" textRotation="90"/>
    </xf>
    <xf numFmtId="0" fontId="16" fillId="5" borderId="39" xfId="0" applyFont="1" applyFill="1" applyBorder="1" applyAlignment="1">
      <alignment horizontal="center" vertical="center" textRotation="90"/>
    </xf>
    <xf numFmtId="0" fontId="16" fillId="5" borderId="40" xfId="0" applyFont="1" applyFill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wrapText="1"/>
    </xf>
    <xf numFmtId="6" fontId="11" fillId="0" borderId="43" xfId="0" applyNumberFormat="1" applyFont="1" applyBorder="1" applyAlignment="1">
      <alignment horizontal="center" vertical="center" wrapText="1"/>
    </xf>
    <xf numFmtId="6" fontId="11" fillId="0" borderId="27" xfId="0" applyNumberFormat="1" applyFont="1" applyBorder="1" applyAlignment="1">
      <alignment horizontal="center" vertical="center" wrapText="1"/>
    </xf>
    <xf numFmtId="6" fontId="11" fillId="0" borderId="52" xfId="0" applyNumberFormat="1" applyFont="1" applyBorder="1" applyAlignment="1">
      <alignment horizontal="center" vertical="center" wrapText="1"/>
    </xf>
    <xf numFmtId="0" fontId="18" fillId="0" borderId="51" xfId="0" applyNumberFormat="1" applyFont="1" applyBorder="1" applyAlignment="1">
      <alignment horizontal="center" vertical="center" wrapText="1"/>
    </xf>
    <xf numFmtId="0" fontId="18" fillId="0" borderId="44" xfId="0" applyNumberFormat="1" applyFont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54" xfId="0" applyNumberFormat="1" applyFont="1" applyBorder="1" applyAlignment="1">
      <alignment horizontal="center" vertical="center" wrapText="1"/>
    </xf>
    <xf numFmtId="0" fontId="18" fillId="0" borderId="55" xfId="0" applyNumberFormat="1" applyFont="1" applyBorder="1" applyAlignment="1">
      <alignment horizontal="center" vertical="center" wrapText="1"/>
    </xf>
    <xf numFmtId="6" fontId="11" fillId="0" borderId="28" xfId="0" applyNumberFormat="1" applyFont="1" applyBorder="1" applyAlignment="1">
      <alignment horizontal="center" wrapText="1"/>
    </xf>
    <xf numFmtId="6" fontId="18" fillId="0" borderId="2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6" borderId="26" xfId="0" applyFont="1" applyFill="1" applyBorder="1" applyAlignment="1">
      <alignment horizontal="center" wrapText="1"/>
    </xf>
    <xf numFmtId="0" fontId="13" fillId="6" borderId="18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 wrapText="1"/>
    </xf>
    <xf numFmtId="0" fontId="13" fillId="4" borderId="18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6" fillId="0" borderId="9" xfId="0" applyFont="1" applyBorder="1"/>
    <xf numFmtId="0" fontId="13" fillId="6" borderId="15" xfId="0" applyFont="1" applyFill="1" applyBorder="1" applyAlignment="1">
      <alignment horizontal="center" vertical="center" wrapText="1"/>
    </xf>
    <xf numFmtId="0" fontId="0" fillId="0" borderId="45" xfId="0" applyBorder="1"/>
    <xf numFmtId="0" fontId="13" fillId="4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/>
    </xf>
    <xf numFmtId="14" fontId="21" fillId="0" borderId="44" xfId="0" applyNumberFormat="1" applyFont="1" applyBorder="1" applyAlignment="1">
      <alignment horizontal="right" textRotation="90" wrapText="1"/>
    </xf>
    <xf numFmtId="0" fontId="14" fillId="0" borderId="50" xfId="0" applyFont="1" applyBorder="1" applyAlignment="1">
      <alignment horizontal="center" vertical="center" textRotation="90"/>
    </xf>
    <xf numFmtId="0" fontId="14" fillId="0" borderId="59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5</xdr:row>
      <xdr:rowOff>76200</xdr:rowOff>
    </xdr:from>
    <xdr:to>
      <xdr:col>1</xdr:col>
      <xdr:colOff>1152525</xdr:colOff>
      <xdr:row>6</xdr:row>
      <xdr:rowOff>85725</xdr:rowOff>
    </xdr:to>
    <xdr:pic>
      <xdr:nvPicPr>
        <xdr:cNvPr id="4" name="Рисунок 3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428750"/>
          <a:ext cx="971550" cy="4762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3</xdr:row>
      <xdr:rowOff>95250</xdr:rowOff>
    </xdr:from>
    <xdr:to>
      <xdr:col>9</xdr:col>
      <xdr:colOff>428625</xdr:colOff>
      <xdr:row>4</xdr:row>
      <xdr:rowOff>495299</xdr:rowOff>
    </xdr:to>
    <xdr:pic>
      <xdr:nvPicPr>
        <xdr:cNvPr id="5" name="Рисунок 4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666750"/>
          <a:ext cx="1028700" cy="6000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104776</xdr:colOff>
      <xdr:row>0</xdr:row>
      <xdr:rowOff>9525</xdr:rowOff>
    </xdr:from>
    <xdr:to>
      <xdr:col>8</xdr:col>
      <xdr:colOff>228600</xdr:colOff>
      <xdr:row>2</xdr:row>
      <xdr:rowOff>114300</xdr:rowOff>
    </xdr:to>
    <xdr:pic>
      <xdr:nvPicPr>
        <xdr:cNvPr id="6" name="Рисунок 5" descr="Шапка для прайсов 201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1" y="9525"/>
          <a:ext cx="5295899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</xdr:colOff>
      <xdr:row>0</xdr:row>
      <xdr:rowOff>123826</xdr:rowOff>
    </xdr:from>
    <xdr:to>
      <xdr:col>3</xdr:col>
      <xdr:colOff>298417</xdr:colOff>
      <xdr:row>1</xdr:row>
      <xdr:rowOff>209551</xdr:rowOff>
    </xdr:to>
    <xdr:pic>
      <xdr:nvPicPr>
        <xdr:cNvPr id="3" name="Рисунок 2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8237" y="123826"/>
          <a:ext cx="712755" cy="400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14489</xdr:colOff>
      <xdr:row>0</xdr:row>
      <xdr:rowOff>95248</xdr:rowOff>
    </xdr:from>
    <xdr:to>
      <xdr:col>0</xdr:col>
      <xdr:colOff>647916</xdr:colOff>
      <xdr:row>19</xdr:row>
      <xdr:rowOff>76205</xdr:rowOff>
    </xdr:to>
    <xdr:pic>
      <xdr:nvPicPr>
        <xdr:cNvPr id="4" name="Рисунок 3" descr="шапка для прайсов 2023.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-2826338" y="2936075"/>
          <a:ext cx="6315082" cy="633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Layout" topLeftCell="A18" workbookViewId="0">
      <selection activeCell="B22" sqref="B22"/>
    </sheetView>
  </sheetViews>
  <sheetFormatPr defaultRowHeight="15"/>
  <cols>
    <col min="1" max="1" width="4.140625" customWidth="1"/>
    <col min="2" max="2" width="18.7109375" customWidth="1"/>
    <col min="3" max="3" width="10" customWidth="1"/>
    <col min="4" max="5" width="8.7109375" customWidth="1"/>
    <col min="6" max="6" width="8.28515625" customWidth="1"/>
    <col min="7" max="7" width="8.7109375" customWidth="1"/>
    <col min="8" max="8" width="8.85546875" customWidth="1"/>
    <col min="9" max="9" width="8.7109375" customWidth="1"/>
    <col min="10" max="10" width="8.28515625" customWidth="1"/>
  </cols>
  <sheetData>
    <row r="1" spans="1:10">
      <c r="B1" s="122"/>
      <c r="C1" s="122"/>
      <c r="D1" s="122"/>
      <c r="E1" s="122"/>
      <c r="F1" s="122"/>
      <c r="G1" s="122"/>
      <c r="H1" s="122"/>
      <c r="I1" s="122"/>
      <c r="J1" s="122"/>
    </row>
    <row r="2" spans="1:10">
      <c r="B2" s="122"/>
      <c r="C2" s="122"/>
      <c r="D2" s="122"/>
      <c r="E2" s="122"/>
      <c r="F2" s="122"/>
      <c r="G2" s="122"/>
      <c r="H2" s="122"/>
      <c r="I2" s="122"/>
      <c r="J2" s="122"/>
    </row>
    <row r="3" spans="1:10"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>
      <c r="B4" s="7">
        <v>43487</v>
      </c>
    </row>
    <row r="5" spans="1:10" ht="45.75" customHeight="1">
      <c r="B5" s="128" t="s">
        <v>18</v>
      </c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B6" s="123"/>
      <c r="C6" s="124" t="s">
        <v>21</v>
      </c>
      <c r="D6" s="124" t="s">
        <v>0</v>
      </c>
      <c r="E6" s="12" t="s">
        <v>2</v>
      </c>
      <c r="F6" s="12" t="s">
        <v>1</v>
      </c>
      <c r="G6" s="12" t="s">
        <v>2</v>
      </c>
      <c r="H6" s="12" t="s">
        <v>1</v>
      </c>
      <c r="I6" s="12" t="s">
        <v>2</v>
      </c>
      <c r="J6" s="12" t="s">
        <v>1</v>
      </c>
    </row>
    <row r="7" spans="1:10" ht="17.25" customHeight="1">
      <c r="B7" s="123"/>
      <c r="C7" s="125"/>
      <c r="D7" s="125"/>
      <c r="E7" s="144" t="s">
        <v>30</v>
      </c>
      <c r="F7" s="145"/>
      <c r="G7" s="126" t="s">
        <v>34</v>
      </c>
      <c r="H7" s="127"/>
      <c r="I7" s="12"/>
      <c r="J7" s="12"/>
    </row>
    <row r="8" spans="1:10" ht="27.75" customHeight="1">
      <c r="A8" s="131" t="s">
        <v>24</v>
      </c>
      <c r="B8" s="10" t="s">
        <v>20</v>
      </c>
      <c r="C8" s="3">
        <v>0.61</v>
      </c>
      <c r="D8" s="3">
        <v>20</v>
      </c>
      <c r="E8" s="22" t="s">
        <v>35</v>
      </c>
      <c r="F8" s="5" t="e">
        <f>E8/0.85</f>
        <v>#VALUE!</v>
      </c>
      <c r="G8" s="13" t="s">
        <v>16</v>
      </c>
      <c r="H8" s="13" t="s">
        <v>16</v>
      </c>
      <c r="I8" s="13" t="s">
        <v>16</v>
      </c>
      <c r="J8" s="13" t="s">
        <v>16</v>
      </c>
    </row>
    <row r="9" spans="1:10" ht="27.75" customHeight="1">
      <c r="A9" s="131"/>
      <c r="B9" s="10" t="s">
        <v>22</v>
      </c>
      <c r="C9" s="3">
        <v>0.78</v>
      </c>
      <c r="D9" s="3">
        <v>20</v>
      </c>
      <c r="E9" s="22" t="s">
        <v>35</v>
      </c>
      <c r="F9" s="5" t="e">
        <f>E9/0.85</f>
        <v>#VALUE!</v>
      </c>
      <c r="G9" s="13" t="s">
        <v>16</v>
      </c>
      <c r="H9" s="13" t="s">
        <v>16</v>
      </c>
      <c r="I9" s="13" t="s">
        <v>16</v>
      </c>
      <c r="J9" s="13" t="s">
        <v>16</v>
      </c>
    </row>
    <row r="10" spans="1:10" ht="13.5" customHeight="1">
      <c r="A10" s="131"/>
      <c r="B10" s="133" t="s">
        <v>23</v>
      </c>
      <c r="C10" s="135">
        <v>0.93</v>
      </c>
      <c r="D10" s="135">
        <v>16</v>
      </c>
      <c r="E10" s="146" t="s">
        <v>16</v>
      </c>
      <c r="F10" s="146" t="s">
        <v>16</v>
      </c>
      <c r="G10" s="154" t="s">
        <v>35</v>
      </c>
      <c r="H10" s="156"/>
      <c r="I10" s="149" t="s">
        <v>26</v>
      </c>
      <c r="J10" s="150"/>
    </row>
    <row r="11" spans="1:10" ht="33.75" customHeight="1" thickBot="1">
      <c r="A11" s="132"/>
      <c r="B11" s="134"/>
      <c r="C11" s="136"/>
      <c r="D11" s="136"/>
      <c r="E11" s="147"/>
      <c r="F11" s="147"/>
      <c r="G11" s="155"/>
      <c r="H11" s="148"/>
      <c r="I11" s="23" t="s">
        <v>35</v>
      </c>
      <c r="J11" s="21"/>
    </row>
    <row r="12" spans="1:10" ht="12.75" customHeight="1">
      <c r="A12" s="15"/>
      <c r="B12" s="18"/>
      <c r="C12" s="19"/>
      <c r="D12" s="19"/>
      <c r="E12" s="19"/>
      <c r="F12" s="20"/>
      <c r="G12" s="20"/>
      <c r="H12" s="20"/>
      <c r="I12" s="19"/>
      <c r="J12" s="19"/>
    </row>
    <row r="13" spans="1:10" ht="12.75" customHeight="1">
      <c r="A13" s="131" t="s">
        <v>32</v>
      </c>
      <c r="B13" s="151" t="s">
        <v>28</v>
      </c>
      <c r="C13" s="140">
        <v>0.85</v>
      </c>
      <c r="D13" s="140">
        <v>20</v>
      </c>
      <c r="E13" s="152" t="s">
        <v>35</v>
      </c>
      <c r="F13" s="139" t="e">
        <f>E13/0.55</f>
        <v>#VALUE!</v>
      </c>
      <c r="G13" s="137" t="s">
        <v>35</v>
      </c>
      <c r="H13" s="138" t="s">
        <v>16</v>
      </c>
      <c r="I13" s="153" t="s">
        <v>27</v>
      </c>
      <c r="J13" s="140"/>
    </row>
    <row r="14" spans="1:10" ht="21.75" customHeight="1">
      <c r="A14" s="131"/>
      <c r="B14" s="151"/>
      <c r="C14" s="140"/>
      <c r="D14" s="140"/>
      <c r="E14" s="152"/>
      <c r="F14" s="139"/>
      <c r="G14" s="137"/>
      <c r="H14" s="139"/>
      <c r="I14" s="22" t="s">
        <v>35</v>
      </c>
      <c r="J14" s="3"/>
    </row>
    <row r="15" spans="1:10" ht="38.25" customHeight="1">
      <c r="A15" s="131"/>
      <c r="B15" s="10" t="s">
        <v>29</v>
      </c>
      <c r="C15" s="3">
        <v>0.55000000000000004</v>
      </c>
      <c r="D15" s="3">
        <v>16</v>
      </c>
      <c r="E15" s="22" t="s">
        <v>35</v>
      </c>
      <c r="F15" s="5"/>
      <c r="G15" s="29" t="s">
        <v>35</v>
      </c>
      <c r="H15" s="5"/>
      <c r="I15" s="4" t="s">
        <v>16</v>
      </c>
      <c r="J15" s="4" t="s">
        <v>16</v>
      </c>
    </row>
    <row r="16" spans="1:10" ht="30.75" customHeight="1">
      <c r="A16" s="131"/>
      <c r="B16" s="10" t="s">
        <v>31</v>
      </c>
      <c r="C16" s="3">
        <v>0.88</v>
      </c>
      <c r="D16" s="3">
        <v>20</v>
      </c>
      <c r="E16" s="22" t="s">
        <v>35</v>
      </c>
      <c r="F16" s="5"/>
      <c r="G16" s="6" t="s">
        <v>16</v>
      </c>
      <c r="H16" s="6" t="s">
        <v>16</v>
      </c>
      <c r="I16" s="4" t="s">
        <v>16</v>
      </c>
      <c r="J16" s="6" t="s">
        <v>16</v>
      </c>
    </row>
    <row r="17" spans="1:11" ht="28.5" customHeight="1">
      <c r="A17" s="131"/>
      <c r="B17" s="133" t="s">
        <v>23</v>
      </c>
      <c r="C17" s="135">
        <v>0.93</v>
      </c>
      <c r="D17" s="135">
        <v>16</v>
      </c>
      <c r="E17" s="146" t="s">
        <v>16</v>
      </c>
      <c r="F17" s="146" t="s">
        <v>16</v>
      </c>
      <c r="G17" s="154" t="s">
        <v>35</v>
      </c>
      <c r="H17" s="156"/>
      <c r="I17" s="129" t="s">
        <v>33</v>
      </c>
      <c r="J17" s="130"/>
    </row>
    <row r="18" spans="1:11" ht="18.75" customHeight="1" thickBot="1">
      <c r="A18" s="131"/>
      <c r="B18" s="134"/>
      <c r="C18" s="136"/>
      <c r="D18" s="136"/>
      <c r="E18" s="148"/>
      <c r="F18" s="148"/>
      <c r="G18" s="155"/>
      <c r="H18" s="148"/>
      <c r="I18" s="27" t="s">
        <v>35</v>
      </c>
      <c r="J18" s="28" t="e">
        <f>I18/0.93</f>
        <v>#VALUE!</v>
      </c>
    </row>
    <row r="19" spans="1:11" ht="18" customHeight="1" thickTop="1">
      <c r="A19" s="15"/>
      <c r="B19" s="17"/>
      <c r="C19" s="16"/>
      <c r="D19" s="16"/>
      <c r="E19" s="24"/>
      <c r="F19" s="25"/>
      <c r="G19" s="26"/>
      <c r="H19" s="26"/>
      <c r="I19" s="24"/>
      <c r="J19" s="25"/>
    </row>
    <row r="20" spans="1:11" ht="32.25" customHeight="1">
      <c r="B20" s="142" t="s">
        <v>17</v>
      </c>
      <c r="C20" s="142" t="s">
        <v>48</v>
      </c>
      <c r="D20" s="142" t="s">
        <v>0</v>
      </c>
      <c r="E20" s="12" t="s">
        <v>2</v>
      </c>
      <c r="F20" s="12" t="s">
        <v>1</v>
      </c>
      <c r="G20" s="12" t="s">
        <v>2</v>
      </c>
      <c r="H20" s="12" t="s">
        <v>1</v>
      </c>
      <c r="I20" s="12" t="s">
        <v>2</v>
      </c>
      <c r="J20" s="12" t="s">
        <v>1</v>
      </c>
    </row>
    <row r="21" spans="1:11" ht="46.5" customHeight="1">
      <c r="B21" s="143"/>
      <c r="C21" s="143"/>
      <c r="D21" s="143"/>
      <c r="E21" s="144" t="s">
        <v>30</v>
      </c>
      <c r="F21" s="145"/>
      <c r="G21" s="144" t="s">
        <v>25</v>
      </c>
      <c r="H21" s="145"/>
      <c r="I21" s="144" t="s">
        <v>49</v>
      </c>
      <c r="J21" s="145"/>
    </row>
    <row r="22" spans="1:11" ht="19.5" customHeight="1">
      <c r="A22" s="131" t="s">
        <v>32</v>
      </c>
      <c r="B22" s="31" t="s">
        <v>3</v>
      </c>
      <c r="C22" s="30" t="s">
        <v>36</v>
      </c>
      <c r="D22" s="11">
        <v>12</v>
      </c>
      <c r="E22" s="13" t="s">
        <v>38</v>
      </c>
      <c r="F22" s="5" t="e">
        <f>E22/3.66</f>
        <v>#VALUE!</v>
      </c>
      <c r="G22" s="13" t="s">
        <v>38</v>
      </c>
      <c r="H22" s="5" t="e">
        <f>G22/3.66</f>
        <v>#VALUE!</v>
      </c>
      <c r="I22" s="34" t="s">
        <v>38</v>
      </c>
      <c r="J22" s="5" t="e">
        <f t="shared" ref="J22:J27" si="0">I22/3.05</f>
        <v>#VALUE!</v>
      </c>
    </row>
    <row r="23" spans="1:11" ht="18" customHeight="1">
      <c r="A23" s="131"/>
      <c r="B23" s="31" t="s">
        <v>4</v>
      </c>
      <c r="C23" s="30" t="s">
        <v>37</v>
      </c>
      <c r="D23" s="11">
        <v>60</v>
      </c>
      <c r="E23" s="32" t="s">
        <v>38</v>
      </c>
      <c r="F23" s="5" t="e">
        <f>E23/3.66</f>
        <v>#VALUE!</v>
      </c>
      <c r="G23" s="32" t="s">
        <v>38</v>
      </c>
      <c r="H23" s="5" t="e">
        <f>G23/3.66</f>
        <v>#VALUE!</v>
      </c>
      <c r="I23" s="33" t="s">
        <v>38</v>
      </c>
      <c r="J23" s="5" t="e">
        <f t="shared" si="0"/>
        <v>#VALUE!</v>
      </c>
      <c r="K23" s="8"/>
    </row>
    <row r="24" spans="1:11">
      <c r="A24" s="131"/>
      <c r="B24" s="2" t="s">
        <v>5</v>
      </c>
      <c r="C24" s="4" t="s">
        <v>40</v>
      </c>
      <c r="D24" s="3">
        <v>45</v>
      </c>
      <c r="E24" s="14" t="s">
        <v>38</v>
      </c>
      <c r="F24" s="6" t="e">
        <f t="shared" ref="F24:H27" si="1">E24/3.05</f>
        <v>#VALUE!</v>
      </c>
      <c r="G24" s="6" t="s">
        <v>38</v>
      </c>
      <c r="H24" s="6" t="e">
        <f t="shared" si="1"/>
        <v>#VALUE!</v>
      </c>
      <c r="I24" s="14" t="s">
        <v>38</v>
      </c>
      <c r="J24" s="5" t="e">
        <f t="shared" si="0"/>
        <v>#VALUE!</v>
      </c>
      <c r="K24" s="9"/>
    </row>
    <row r="25" spans="1:11">
      <c r="A25" s="131"/>
      <c r="B25" s="2" t="s">
        <v>6</v>
      </c>
      <c r="C25" s="4" t="s">
        <v>41</v>
      </c>
      <c r="D25" s="3">
        <v>12</v>
      </c>
      <c r="E25" s="14" t="s">
        <v>38</v>
      </c>
      <c r="F25" s="6" t="e">
        <f t="shared" si="1"/>
        <v>#VALUE!</v>
      </c>
      <c r="G25" s="6" t="s">
        <v>38</v>
      </c>
      <c r="H25" s="6" t="e">
        <f t="shared" si="1"/>
        <v>#VALUE!</v>
      </c>
      <c r="I25" s="14" t="s">
        <v>38</v>
      </c>
      <c r="J25" s="5" t="e">
        <f t="shared" si="0"/>
        <v>#VALUE!</v>
      </c>
      <c r="K25" s="9"/>
    </row>
    <row r="26" spans="1:11">
      <c r="A26" s="131"/>
      <c r="B26" s="2" t="s">
        <v>7</v>
      </c>
      <c r="C26" s="4" t="s">
        <v>42</v>
      </c>
      <c r="D26" s="3">
        <v>22</v>
      </c>
      <c r="E26" s="14" t="s">
        <v>38</v>
      </c>
      <c r="F26" s="6" t="e">
        <f t="shared" si="1"/>
        <v>#VALUE!</v>
      </c>
      <c r="G26" s="6" t="s">
        <v>38</v>
      </c>
      <c r="H26" s="6" t="e">
        <f t="shared" si="1"/>
        <v>#VALUE!</v>
      </c>
      <c r="I26" s="14" t="s">
        <v>38</v>
      </c>
      <c r="J26" s="5" t="e">
        <f t="shared" si="0"/>
        <v>#VALUE!</v>
      </c>
      <c r="K26" s="9"/>
    </row>
    <row r="27" spans="1:11">
      <c r="A27" s="131"/>
      <c r="B27" s="2" t="s">
        <v>8</v>
      </c>
      <c r="C27" s="4" t="s">
        <v>43</v>
      </c>
      <c r="D27" s="3">
        <v>66</v>
      </c>
      <c r="E27" s="14" t="s">
        <v>38</v>
      </c>
      <c r="F27" s="6" t="e">
        <f t="shared" si="1"/>
        <v>#VALUE!</v>
      </c>
      <c r="G27" s="6" t="s">
        <v>38</v>
      </c>
      <c r="H27" s="6" t="e">
        <f t="shared" si="1"/>
        <v>#VALUE!</v>
      </c>
      <c r="I27" s="14" t="s">
        <v>38</v>
      </c>
      <c r="J27" s="5" t="e">
        <f t="shared" si="0"/>
        <v>#VALUE!</v>
      </c>
      <c r="K27" s="9"/>
    </row>
    <row r="28" spans="1:11">
      <c r="A28" s="131"/>
      <c r="B28" s="2" t="s">
        <v>9</v>
      </c>
      <c r="C28" s="3">
        <v>3050</v>
      </c>
      <c r="D28" s="3">
        <v>40</v>
      </c>
      <c r="E28" s="14" t="s">
        <v>39</v>
      </c>
      <c r="F28" s="6" t="s">
        <v>39</v>
      </c>
      <c r="G28" s="6" t="s">
        <v>38</v>
      </c>
      <c r="H28" s="5" t="e">
        <f t="shared" ref="H28:H29" si="2">G28/3.66</f>
        <v>#VALUE!</v>
      </c>
      <c r="I28" s="13" t="s">
        <v>16</v>
      </c>
      <c r="J28" s="3" t="s">
        <v>16</v>
      </c>
      <c r="K28" s="9"/>
    </row>
    <row r="29" spans="1:11">
      <c r="A29" s="131"/>
      <c r="B29" s="2" t="s">
        <v>14</v>
      </c>
      <c r="C29" s="4" t="s">
        <v>43</v>
      </c>
      <c r="D29" s="3">
        <v>50</v>
      </c>
      <c r="E29" s="14" t="s">
        <v>39</v>
      </c>
      <c r="F29" s="6" t="s">
        <v>39</v>
      </c>
      <c r="G29" s="6" t="s">
        <v>38</v>
      </c>
      <c r="H29" s="5" t="e">
        <f t="shared" si="2"/>
        <v>#VALUE!</v>
      </c>
      <c r="I29" s="14" t="s">
        <v>38</v>
      </c>
      <c r="J29" s="5" t="e">
        <f t="shared" ref="J29:J31" si="3">I29/3.05</f>
        <v>#VALUE!</v>
      </c>
      <c r="K29" s="9"/>
    </row>
    <row r="30" spans="1:11">
      <c r="A30" s="131"/>
      <c r="B30" s="2" t="s">
        <v>15</v>
      </c>
      <c r="C30" s="4" t="s">
        <v>44</v>
      </c>
      <c r="D30" s="3">
        <v>20</v>
      </c>
      <c r="E30" s="14" t="s">
        <v>39</v>
      </c>
      <c r="F30" s="6" t="s">
        <v>39</v>
      </c>
      <c r="G30" s="6" t="s">
        <v>38</v>
      </c>
      <c r="H30" s="6" t="e">
        <f t="shared" ref="H30:H33" si="4">G30/3.05</f>
        <v>#VALUE!</v>
      </c>
      <c r="I30" s="14" t="s">
        <v>38</v>
      </c>
      <c r="J30" s="5" t="e">
        <f t="shared" si="3"/>
        <v>#VALUE!</v>
      </c>
      <c r="K30" s="9"/>
    </row>
    <row r="31" spans="1:11">
      <c r="A31" s="131"/>
      <c r="B31" s="2" t="s">
        <v>10</v>
      </c>
      <c r="C31" s="4" t="s">
        <v>45</v>
      </c>
      <c r="D31" s="3">
        <v>30</v>
      </c>
      <c r="E31" s="14" t="s">
        <v>39</v>
      </c>
      <c r="F31" s="6" t="s">
        <v>39</v>
      </c>
      <c r="G31" s="6" t="s">
        <v>38</v>
      </c>
      <c r="H31" s="6" t="e">
        <f t="shared" si="4"/>
        <v>#VALUE!</v>
      </c>
      <c r="I31" s="14" t="s">
        <v>38</v>
      </c>
      <c r="J31" s="5" t="e">
        <f t="shared" si="3"/>
        <v>#VALUE!</v>
      </c>
      <c r="K31" s="9"/>
    </row>
    <row r="32" spans="1:11">
      <c r="A32" s="131"/>
      <c r="B32" s="2" t="s">
        <v>11</v>
      </c>
      <c r="C32" s="4" t="s">
        <v>46</v>
      </c>
      <c r="D32" s="3">
        <v>22</v>
      </c>
      <c r="E32" s="14" t="s">
        <v>39</v>
      </c>
      <c r="F32" s="6" t="s">
        <v>39</v>
      </c>
      <c r="G32" s="6" t="s">
        <v>38</v>
      </c>
      <c r="H32" s="6" t="e">
        <f t="shared" si="4"/>
        <v>#VALUE!</v>
      </c>
      <c r="I32" s="14" t="s">
        <v>38</v>
      </c>
      <c r="J32" s="5" t="e">
        <f>I32/3.66</f>
        <v>#VALUE!</v>
      </c>
      <c r="K32" s="9"/>
    </row>
    <row r="33" spans="1:11" ht="30">
      <c r="A33" s="131"/>
      <c r="B33" s="1" t="s">
        <v>19</v>
      </c>
      <c r="C33" s="3">
        <v>3050</v>
      </c>
      <c r="D33" s="3">
        <v>38</v>
      </c>
      <c r="E33" s="14" t="s">
        <v>39</v>
      </c>
      <c r="F33" s="6" t="s">
        <v>39</v>
      </c>
      <c r="G33" s="6" t="s">
        <v>38</v>
      </c>
      <c r="H33" s="6" t="e">
        <f t="shared" si="4"/>
        <v>#VALUE!</v>
      </c>
      <c r="I33" s="14" t="s">
        <v>39</v>
      </c>
      <c r="J33" s="6" t="s">
        <v>16</v>
      </c>
      <c r="K33" s="9"/>
    </row>
    <row r="34" spans="1:11">
      <c r="A34" s="131"/>
      <c r="B34" s="2" t="s">
        <v>12</v>
      </c>
      <c r="C34" s="4" t="s">
        <v>47</v>
      </c>
      <c r="D34" s="3">
        <v>12</v>
      </c>
      <c r="E34" s="14" t="s">
        <v>39</v>
      </c>
      <c r="F34" s="6" t="s">
        <v>39</v>
      </c>
      <c r="G34" s="6" t="s">
        <v>38</v>
      </c>
      <c r="H34" s="5" t="e">
        <f t="shared" ref="H34:H35" si="5">G34/3.66</f>
        <v>#VALUE!</v>
      </c>
      <c r="I34" s="14" t="s">
        <v>38</v>
      </c>
      <c r="J34" s="5" t="e">
        <f t="shared" ref="J34" si="6">I34/3.66</f>
        <v>#VALUE!</v>
      </c>
      <c r="K34" s="9"/>
    </row>
    <row r="35" spans="1:11">
      <c r="A35" s="131"/>
      <c r="B35" s="2" t="s">
        <v>13</v>
      </c>
      <c r="C35" s="4" t="s">
        <v>50</v>
      </c>
      <c r="D35" s="3">
        <v>50</v>
      </c>
      <c r="E35" s="14" t="s">
        <v>39</v>
      </c>
      <c r="F35" s="14" t="s">
        <v>39</v>
      </c>
      <c r="G35" s="6" t="s">
        <v>38</v>
      </c>
      <c r="H35" s="5" t="e">
        <f t="shared" si="5"/>
        <v>#VALUE!</v>
      </c>
      <c r="I35" s="3" t="s">
        <v>16</v>
      </c>
      <c r="J35" s="5" t="s">
        <v>16</v>
      </c>
      <c r="K35" s="9"/>
    </row>
    <row r="37" spans="1:11">
      <c r="B37" s="141"/>
      <c r="C37" s="141"/>
      <c r="D37" s="141"/>
      <c r="E37" s="141"/>
      <c r="F37" s="141"/>
      <c r="G37" s="141"/>
      <c r="H37" s="141"/>
      <c r="I37" s="141"/>
      <c r="J37" s="141"/>
    </row>
  </sheetData>
  <mergeCells count="43">
    <mergeCell ref="A22:A35"/>
    <mergeCell ref="G17:G18"/>
    <mergeCell ref="H17:H18"/>
    <mergeCell ref="E21:F21"/>
    <mergeCell ref="G21:H21"/>
    <mergeCell ref="B20:B21"/>
    <mergeCell ref="C20:C21"/>
    <mergeCell ref="B37:J37"/>
    <mergeCell ref="D20:D21"/>
    <mergeCell ref="I21:J21"/>
    <mergeCell ref="E7:F7"/>
    <mergeCell ref="A13:A18"/>
    <mergeCell ref="F10:F11"/>
    <mergeCell ref="E10:E11"/>
    <mergeCell ref="E17:E18"/>
    <mergeCell ref="F17:F18"/>
    <mergeCell ref="I10:J10"/>
    <mergeCell ref="B13:B14"/>
    <mergeCell ref="E13:E14"/>
    <mergeCell ref="F13:F14"/>
    <mergeCell ref="I13:J13"/>
    <mergeCell ref="G10:G11"/>
    <mergeCell ref="H10:H11"/>
    <mergeCell ref="I17:J17"/>
    <mergeCell ref="A8:A11"/>
    <mergeCell ref="B10:B11"/>
    <mergeCell ref="C10:C11"/>
    <mergeCell ref="D10:D11"/>
    <mergeCell ref="G13:G14"/>
    <mergeCell ref="H13:H14"/>
    <mergeCell ref="B17:B18"/>
    <mergeCell ref="C13:C14"/>
    <mergeCell ref="D13:D14"/>
    <mergeCell ref="C17:C18"/>
    <mergeCell ref="D17:D18"/>
    <mergeCell ref="B1:J1"/>
    <mergeCell ref="B2:J2"/>
    <mergeCell ref="B3:J3"/>
    <mergeCell ref="B6:B7"/>
    <mergeCell ref="D6:D7"/>
    <mergeCell ref="G7:H7"/>
    <mergeCell ref="C6:C7"/>
    <mergeCell ref="B5:J5"/>
  </mergeCells>
  <pageMargins left="0.19685039370078741" right="0.1875" top="0.1770833333333333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tabSelected="1" view="pageLayout" workbookViewId="0">
      <selection activeCell="H21" sqref="H21"/>
    </sheetView>
  </sheetViews>
  <sheetFormatPr defaultColWidth="9.140625" defaultRowHeight="14.25"/>
  <cols>
    <col min="1" max="1" width="9.140625" style="35"/>
    <col min="2" max="2" width="3.28515625" style="35" customWidth="1"/>
    <col min="3" max="3" width="9.140625" style="35"/>
    <col min="4" max="4" width="11.140625" style="35" customWidth="1"/>
    <col min="5" max="6" width="5.42578125" style="35" customWidth="1"/>
    <col min="7" max="7" width="9.7109375" style="35" customWidth="1"/>
    <col min="8" max="8" width="7" style="35" customWidth="1"/>
    <col min="9" max="9" width="9.28515625" style="35" customWidth="1"/>
    <col min="10" max="10" width="7.28515625" style="35" customWidth="1"/>
    <col min="11" max="12" width="4" style="35" customWidth="1"/>
    <col min="13" max="13" width="3.7109375" style="35" customWidth="1"/>
    <col min="14" max="14" width="3.5703125" style="35" customWidth="1"/>
    <col min="15" max="27" width="4" style="35" customWidth="1"/>
    <col min="28" max="16384" width="9.140625" style="35"/>
  </cols>
  <sheetData>
    <row r="1" spans="2:27" ht="24.75" customHeight="1">
      <c r="B1" s="190" t="s">
        <v>52</v>
      </c>
      <c r="C1" s="191"/>
      <c r="D1" s="192"/>
      <c r="E1" s="184" t="s">
        <v>67</v>
      </c>
      <c r="F1" s="170" t="s">
        <v>69</v>
      </c>
      <c r="G1" s="178" t="s">
        <v>75</v>
      </c>
      <c r="H1" s="179"/>
      <c r="I1" s="180" t="s">
        <v>76</v>
      </c>
      <c r="J1" s="181"/>
      <c r="K1" s="161" t="s">
        <v>73</v>
      </c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1" t="s">
        <v>74</v>
      </c>
      <c r="Y1" s="162"/>
      <c r="Z1" s="162"/>
      <c r="AA1" s="163"/>
    </row>
    <row r="2" spans="2:27" ht="50.25" customHeight="1" thickBot="1">
      <c r="B2" s="193"/>
      <c r="C2" s="194"/>
      <c r="D2" s="195"/>
      <c r="E2" s="185"/>
      <c r="F2" s="171"/>
      <c r="G2" s="78" t="s">
        <v>72</v>
      </c>
      <c r="H2" s="36" t="s">
        <v>1</v>
      </c>
      <c r="I2" s="37" t="s">
        <v>72</v>
      </c>
      <c r="J2" s="38" t="s">
        <v>1</v>
      </c>
      <c r="K2" s="39" t="s">
        <v>25</v>
      </c>
      <c r="L2" s="40" t="s">
        <v>51</v>
      </c>
      <c r="M2" s="40" t="s">
        <v>54</v>
      </c>
      <c r="N2" s="40" t="s">
        <v>55</v>
      </c>
      <c r="O2" s="40" t="s">
        <v>63</v>
      </c>
      <c r="P2" s="40" t="s">
        <v>58</v>
      </c>
      <c r="Q2" s="40" t="s">
        <v>57</v>
      </c>
      <c r="R2" s="40" t="s">
        <v>95</v>
      </c>
      <c r="S2" s="41" t="s">
        <v>59</v>
      </c>
      <c r="T2" s="40" t="s">
        <v>56</v>
      </c>
      <c r="U2" s="40" t="s">
        <v>61</v>
      </c>
      <c r="V2" s="40" t="s">
        <v>53</v>
      </c>
      <c r="W2" s="81" t="s">
        <v>60</v>
      </c>
      <c r="X2" s="105" t="s">
        <v>62</v>
      </c>
      <c r="Y2" s="106" t="s">
        <v>96</v>
      </c>
      <c r="Z2" s="106" t="s">
        <v>64</v>
      </c>
      <c r="AA2" s="107" t="s">
        <v>65</v>
      </c>
    </row>
    <row r="3" spans="2:27" ht="39" customHeight="1">
      <c r="B3" s="187" t="s">
        <v>24</v>
      </c>
      <c r="C3" s="182" t="s">
        <v>98</v>
      </c>
      <c r="D3" s="183"/>
      <c r="E3" s="94">
        <v>0.69</v>
      </c>
      <c r="F3" s="79">
        <v>20</v>
      </c>
      <c r="G3" s="112">
        <v>255</v>
      </c>
      <c r="H3" s="118">
        <f>G3/E3</f>
        <v>369.56521739130437</v>
      </c>
      <c r="I3" s="101" t="s">
        <v>71</v>
      </c>
      <c r="J3" s="115" t="s">
        <v>71</v>
      </c>
      <c r="K3" s="88" t="s">
        <v>66</v>
      </c>
      <c r="L3" s="70"/>
      <c r="M3" s="70"/>
      <c r="N3" s="89" t="s">
        <v>66</v>
      </c>
      <c r="O3" s="70"/>
      <c r="P3" s="70"/>
      <c r="Q3" s="89" t="s">
        <v>66</v>
      </c>
      <c r="R3" s="89" t="s">
        <v>66</v>
      </c>
      <c r="S3" s="89" t="s">
        <v>66</v>
      </c>
      <c r="T3" s="104"/>
      <c r="U3" s="104"/>
      <c r="V3" s="70"/>
      <c r="W3" s="90" t="s">
        <v>66</v>
      </c>
      <c r="X3" s="82"/>
      <c r="Y3" s="83"/>
      <c r="Z3" s="83"/>
      <c r="AA3" s="84"/>
    </row>
    <row r="4" spans="2:27" ht="26.25" customHeight="1">
      <c r="B4" s="188"/>
      <c r="C4" s="207" t="s">
        <v>90</v>
      </c>
      <c r="D4" s="208"/>
      <c r="E4" s="95">
        <v>0.78</v>
      </c>
      <c r="F4" s="111">
        <v>20</v>
      </c>
      <c r="G4" s="114">
        <v>280</v>
      </c>
      <c r="H4" s="117">
        <f t="shared" ref="H4:H5" si="0">G4/E4</f>
        <v>358.97435897435895</v>
      </c>
      <c r="I4" s="58" t="s">
        <v>71</v>
      </c>
      <c r="J4" s="117" t="s">
        <v>71</v>
      </c>
      <c r="K4" s="93" t="s">
        <v>66</v>
      </c>
      <c r="L4" s="85" t="s">
        <v>66</v>
      </c>
      <c r="M4" s="85" t="s">
        <v>66</v>
      </c>
      <c r="N4" s="66"/>
      <c r="O4" s="66"/>
      <c r="P4" s="66"/>
      <c r="Q4" s="66"/>
      <c r="R4" s="66"/>
      <c r="S4" s="85" t="s">
        <v>66</v>
      </c>
      <c r="T4" s="67"/>
      <c r="U4" s="67"/>
      <c r="V4" s="85" t="s">
        <v>66</v>
      </c>
      <c r="W4" s="91" t="s">
        <v>66</v>
      </c>
      <c r="X4" s="49"/>
      <c r="Y4" s="42"/>
      <c r="Z4" s="42"/>
      <c r="AA4" s="43"/>
    </row>
    <row r="5" spans="2:27" ht="36" customHeight="1" thickBot="1">
      <c r="B5" s="189"/>
      <c r="C5" s="209" t="s">
        <v>91</v>
      </c>
      <c r="D5" s="210"/>
      <c r="E5" s="96">
        <v>0.92</v>
      </c>
      <c r="F5" s="80">
        <v>16</v>
      </c>
      <c r="G5" s="113">
        <v>510</v>
      </c>
      <c r="H5" s="119">
        <f t="shared" si="0"/>
        <v>554.3478260869565</v>
      </c>
      <c r="I5" s="113">
        <v>565</v>
      </c>
      <c r="J5" s="116">
        <f t="shared" ref="J5" si="1">I5/E5</f>
        <v>614.13043478260863</v>
      </c>
      <c r="K5" s="86" t="s">
        <v>66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72"/>
      <c r="X5" s="86" t="s">
        <v>66</v>
      </c>
      <c r="Y5" s="46"/>
      <c r="Z5" s="87" t="s">
        <v>66</v>
      </c>
      <c r="AA5" s="47"/>
    </row>
    <row r="6" spans="2:27" ht="39" customHeight="1">
      <c r="B6" s="202" t="s">
        <v>32</v>
      </c>
      <c r="C6" s="176" t="s">
        <v>92</v>
      </c>
      <c r="D6" s="177"/>
      <c r="E6" s="97">
        <v>0.85</v>
      </c>
      <c r="F6" s="75">
        <v>20</v>
      </c>
      <c r="G6" s="48">
        <v>345</v>
      </c>
      <c r="H6" s="64">
        <f>G6/E6</f>
        <v>405.88235294117646</v>
      </c>
      <c r="I6" s="48" t="s">
        <v>71</v>
      </c>
      <c r="J6" s="62" t="s">
        <v>71</v>
      </c>
      <c r="K6" s="88" t="s">
        <v>66</v>
      </c>
      <c r="L6" s="89" t="s">
        <v>66</v>
      </c>
      <c r="M6" s="89" t="s">
        <v>66</v>
      </c>
      <c r="N6" s="89" t="s">
        <v>66</v>
      </c>
      <c r="O6" s="89" t="s">
        <v>66</v>
      </c>
      <c r="P6" s="89" t="s">
        <v>66</v>
      </c>
      <c r="Q6" s="89" t="s">
        <v>66</v>
      </c>
      <c r="R6" s="89" t="s">
        <v>66</v>
      </c>
      <c r="S6" s="89" t="s">
        <v>66</v>
      </c>
      <c r="T6" s="89" t="s">
        <v>66</v>
      </c>
      <c r="U6" s="89" t="s">
        <v>66</v>
      </c>
      <c r="V6" s="70"/>
      <c r="W6" s="90" t="s">
        <v>66</v>
      </c>
      <c r="X6" s="82"/>
      <c r="Y6" s="83"/>
      <c r="Z6" s="83"/>
      <c r="AA6" s="84"/>
    </row>
    <row r="7" spans="2:27" ht="25.5" customHeight="1">
      <c r="B7" s="203"/>
      <c r="C7" s="200" t="s">
        <v>93</v>
      </c>
      <c r="D7" s="201"/>
      <c r="E7" s="98">
        <v>1.08</v>
      </c>
      <c r="F7" s="76">
        <v>16</v>
      </c>
      <c r="G7" s="48">
        <v>620</v>
      </c>
      <c r="H7" s="65">
        <f>G7/E7</f>
        <v>574.07407407407402</v>
      </c>
      <c r="I7" s="48" t="s">
        <v>71</v>
      </c>
      <c r="J7" s="57" t="s">
        <v>71</v>
      </c>
      <c r="K7" s="67"/>
      <c r="L7" s="67"/>
      <c r="M7" s="67"/>
      <c r="N7" s="85" t="s">
        <v>66</v>
      </c>
      <c r="O7" s="67"/>
      <c r="P7" s="67"/>
      <c r="Q7" s="67"/>
      <c r="R7" s="85" t="s">
        <v>66</v>
      </c>
      <c r="S7" s="67"/>
      <c r="T7" s="85" t="s">
        <v>66</v>
      </c>
      <c r="U7" s="85" t="s">
        <v>66</v>
      </c>
      <c r="V7" s="67"/>
      <c r="W7" s="91" t="s">
        <v>66</v>
      </c>
      <c r="X7" s="49"/>
      <c r="Y7" s="42"/>
      <c r="Z7" s="42"/>
      <c r="AA7" s="43"/>
    </row>
    <row r="8" spans="2:27" ht="27.75" customHeight="1">
      <c r="B8" s="203"/>
      <c r="C8" s="196" t="s">
        <v>97</v>
      </c>
      <c r="D8" s="197"/>
      <c r="E8" s="98">
        <v>0.87</v>
      </c>
      <c r="F8" s="76">
        <v>20</v>
      </c>
      <c r="G8" s="48">
        <v>360</v>
      </c>
      <c r="H8" s="65">
        <f>G8/E8</f>
        <v>413.79310344827587</v>
      </c>
      <c r="I8" s="48" t="s">
        <v>71</v>
      </c>
      <c r="J8" s="57" t="s">
        <v>71</v>
      </c>
      <c r="K8" s="49"/>
      <c r="L8" s="67"/>
      <c r="M8" s="85" t="s">
        <v>66</v>
      </c>
      <c r="N8" s="85" t="s">
        <v>66</v>
      </c>
      <c r="O8" s="67"/>
      <c r="P8" s="85" t="s">
        <v>66</v>
      </c>
      <c r="Q8" s="85" t="s">
        <v>66</v>
      </c>
      <c r="R8" s="85" t="s">
        <v>66</v>
      </c>
      <c r="S8" s="67"/>
      <c r="T8" s="85" t="s">
        <v>66</v>
      </c>
      <c r="U8" s="85" t="s">
        <v>66</v>
      </c>
      <c r="V8" s="66"/>
      <c r="W8" s="91" t="s">
        <v>66</v>
      </c>
      <c r="X8" s="49"/>
      <c r="Y8" s="42"/>
      <c r="Z8" s="42"/>
      <c r="AA8" s="43"/>
    </row>
    <row r="9" spans="2:27" ht="38.25" customHeight="1" thickBot="1">
      <c r="B9" s="204"/>
      <c r="C9" s="198" t="s">
        <v>94</v>
      </c>
      <c r="D9" s="199"/>
      <c r="E9" s="99">
        <v>0.93</v>
      </c>
      <c r="F9" s="77">
        <v>16</v>
      </c>
      <c r="G9" s="51">
        <v>595</v>
      </c>
      <c r="H9" s="63">
        <f>G9/E9</f>
        <v>639.78494623655911</v>
      </c>
      <c r="I9" s="51">
        <v>700</v>
      </c>
      <c r="J9" s="61">
        <f>I9/E9</f>
        <v>752.6881720430107</v>
      </c>
      <c r="K9" s="86" t="s">
        <v>66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72"/>
      <c r="X9" s="86" t="s">
        <v>66</v>
      </c>
      <c r="Y9" s="87" t="s">
        <v>66</v>
      </c>
      <c r="Z9" s="87" t="s">
        <v>66</v>
      </c>
      <c r="AA9" s="92" t="s">
        <v>66</v>
      </c>
    </row>
    <row r="10" spans="2:27" ht="23.25" customHeight="1">
      <c r="B10" s="166" t="s">
        <v>77</v>
      </c>
      <c r="C10" s="167"/>
      <c r="D10" s="167"/>
      <c r="E10" s="167"/>
      <c r="F10" s="170" t="s">
        <v>70</v>
      </c>
      <c r="G10" s="157" t="s">
        <v>75</v>
      </c>
      <c r="H10" s="158"/>
      <c r="I10" s="159" t="s">
        <v>76</v>
      </c>
      <c r="J10" s="160"/>
      <c r="K10" s="161" t="s">
        <v>73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3"/>
      <c r="X10" s="161" t="s">
        <v>74</v>
      </c>
      <c r="Y10" s="162"/>
      <c r="Z10" s="162"/>
      <c r="AA10" s="163"/>
    </row>
    <row r="11" spans="2:27" ht="47.25" customHeight="1" thickBot="1">
      <c r="B11" s="168"/>
      <c r="C11" s="169"/>
      <c r="D11" s="169"/>
      <c r="E11" s="169"/>
      <c r="F11" s="171"/>
      <c r="G11" s="52" t="s">
        <v>72</v>
      </c>
      <c r="H11" s="53" t="s">
        <v>68</v>
      </c>
      <c r="I11" s="54" t="s">
        <v>72</v>
      </c>
      <c r="J11" s="38" t="s">
        <v>68</v>
      </c>
      <c r="K11" s="39" t="s">
        <v>25</v>
      </c>
      <c r="L11" s="40" t="s">
        <v>51</v>
      </c>
      <c r="M11" s="40" t="s">
        <v>54</v>
      </c>
      <c r="N11" s="40" t="s">
        <v>55</v>
      </c>
      <c r="O11" s="40" t="s">
        <v>63</v>
      </c>
      <c r="P11" s="40" t="s">
        <v>58</v>
      </c>
      <c r="Q11" s="40" t="s">
        <v>57</v>
      </c>
      <c r="R11" s="40" t="s">
        <v>95</v>
      </c>
      <c r="S11" s="41" t="s">
        <v>59</v>
      </c>
      <c r="T11" s="40" t="s">
        <v>56</v>
      </c>
      <c r="U11" s="40" t="s">
        <v>61</v>
      </c>
      <c r="V11" s="40" t="s">
        <v>53</v>
      </c>
      <c r="W11" s="71" t="s">
        <v>60</v>
      </c>
      <c r="X11" s="105" t="s">
        <v>62</v>
      </c>
      <c r="Y11" s="106" t="s">
        <v>96</v>
      </c>
      <c r="Z11" s="106" t="s">
        <v>64</v>
      </c>
      <c r="AA11" s="107" t="s">
        <v>65</v>
      </c>
    </row>
    <row r="12" spans="2:27" ht="18" customHeight="1">
      <c r="B12" s="172" t="s">
        <v>32</v>
      </c>
      <c r="C12" s="164" t="s">
        <v>99</v>
      </c>
      <c r="D12" s="165"/>
      <c r="E12" s="165"/>
      <c r="F12" s="75">
        <v>12</v>
      </c>
      <c r="G12" s="44">
        <v>1205</v>
      </c>
      <c r="H12" s="55">
        <f>G12/3.6</f>
        <v>334.72222222222223</v>
      </c>
      <c r="I12" s="44">
        <v>1480</v>
      </c>
      <c r="J12" s="56">
        <f>I12/3.6</f>
        <v>411.11111111111109</v>
      </c>
      <c r="K12" s="88" t="s">
        <v>66</v>
      </c>
      <c r="L12" s="89" t="s">
        <v>66</v>
      </c>
      <c r="M12" s="102" t="s">
        <v>66</v>
      </c>
      <c r="N12" s="89" t="s">
        <v>66</v>
      </c>
      <c r="O12" s="89" t="s">
        <v>66</v>
      </c>
      <c r="P12" s="89" t="s">
        <v>66</v>
      </c>
      <c r="Q12" s="102" t="s">
        <v>66</v>
      </c>
      <c r="R12" s="89" t="s">
        <v>66</v>
      </c>
      <c r="S12" s="102" t="s">
        <v>66</v>
      </c>
      <c r="T12" s="85" t="s">
        <v>66</v>
      </c>
      <c r="U12" s="89" t="s">
        <v>66</v>
      </c>
      <c r="V12" s="102" t="s">
        <v>66</v>
      </c>
      <c r="W12" s="91" t="s">
        <v>66</v>
      </c>
      <c r="X12" s="108"/>
      <c r="Y12" s="109"/>
      <c r="Z12" s="89" t="s">
        <v>66</v>
      </c>
      <c r="AA12" s="110"/>
    </row>
    <row r="13" spans="2:27" ht="14.25" customHeight="1">
      <c r="B13" s="172"/>
      <c r="C13" s="174" t="s">
        <v>78</v>
      </c>
      <c r="D13" s="175"/>
      <c r="E13" s="175"/>
      <c r="F13" s="76">
        <v>60</v>
      </c>
      <c r="G13" s="120">
        <v>350</v>
      </c>
      <c r="H13" s="121">
        <f>G13/3</f>
        <v>116.66666666666667</v>
      </c>
      <c r="I13" s="120">
        <v>390</v>
      </c>
      <c r="J13" s="57">
        <f t="shared" ref="J13:J20" si="2">I13/3</f>
        <v>130</v>
      </c>
      <c r="K13" s="93" t="s">
        <v>66</v>
      </c>
      <c r="L13" s="85" t="s">
        <v>66</v>
      </c>
      <c r="M13" s="85" t="s">
        <v>66</v>
      </c>
      <c r="N13" s="85" t="s">
        <v>66</v>
      </c>
      <c r="O13" s="85" t="s">
        <v>66</v>
      </c>
      <c r="P13" s="85" t="s">
        <v>66</v>
      </c>
      <c r="Q13" s="85" t="s">
        <v>66</v>
      </c>
      <c r="R13" s="85" t="s">
        <v>66</v>
      </c>
      <c r="S13" s="85" t="s">
        <v>66</v>
      </c>
      <c r="T13" s="85" t="s">
        <v>66</v>
      </c>
      <c r="U13" s="85" t="s">
        <v>66</v>
      </c>
      <c r="V13" s="85" t="s">
        <v>66</v>
      </c>
      <c r="W13" s="91" t="s">
        <v>66</v>
      </c>
      <c r="X13" s="103" t="s">
        <v>66</v>
      </c>
      <c r="Y13" s="102" t="s">
        <v>66</v>
      </c>
      <c r="Z13" s="85" t="s">
        <v>66</v>
      </c>
      <c r="AA13" s="91" t="s">
        <v>66</v>
      </c>
    </row>
    <row r="14" spans="2:27" ht="14.25" customHeight="1">
      <c r="B14" s="172"/>
      <c r="C14" s="174" t="s">
        <v>79</v>
      </c>
      <c r="D14" s="175"/>
      <c r="E14" s="175"/>
      <c r="F14" s="76">
        <v>45</v>
      </c>
      <c r="G14" s="120">
        <v>775</v>
      </c>
      <c r="H14" s="121">
        <f t="shared" ref="H14:H20" si="3">G14/3</f>
        <v>258.33333333333331</v>
      </c>
      <c r="I14" s="120">
        <v>1010</v>
      </c>
      <c r="J14" s="57">
        <f t="shared" si="2"/>
        <v>336.66666666666669</v>
      </c>
      <c r="K14" s="93" t="s">
        <v>66</v>
      </c>
      <c r="L14" s="85" t="s">
        <v>66</v>
      </c>
      <c r="M14" s="85" t="s">
        <v>66</v>
      </c>
      <c r="N14" s="85" t="s">
        <v>66</v>
      </c>
      <c r="O14" s="85" t="s">
        <v>66</v>
      </c>
      <c r="P14" s="85" t="s">
        <v>66</v>
      </c>
      <c r="Q14" s="85" t="s">
        <v>66</v>
      </c>
      <c r="R14" s="85" t="s">
        <v>66</v>
      </c>
      <c r="S14" s="85" t="s">
        <v>66</v>
      </c>
      <c r="T14" s="85" t="s">
        <v>66</v>
      </c>
      <c r="U14" s="85" t="s">
        <v>66</v>
      </c>
      <c r="V14" s="85" t="s">
        <v>66</v>
      </c>
      <c r="W14" s="91" t="s">
        <v>66</v>
      </c>
      <c r="X14" s="103" t="s">
        <v>66</v>
      </c>
      <c r="Y14" s="102" t="s">
        <v>66</v>
      </c>
      <c r="Z14" s="85" t="s">
        <v>66</v>
      </c>
      <c r="AA14" s="91" t="s">
        <v>66</v>
      </c>
    </row>
    <row r="15" spans="2:27" ht="14.25" customHeight="1">
      <c r="B15" s="172"/>
      <c r="C15" s="174" t="s">
        <v>80</v>
      </c>
      <c r="D15" s="175"/>
      <c r="E15" s="175"/>
      <c r="F15" s="76">
        <v>12</v>
      </c>
      <c r="G15" s="44">
        <v>945</v>
      </c>
      <c r="H15" s="55">
        <f t="shared" si="3"/>
        <v>315</v>
      </c>
      <c r="I15" s="44">
        <v>1150</v>
      </c>
      <c r="J15" s="57">
        <f t="shared" si="2"/>
        <v>383.33333333333331</v>
      </c>
      <c r="K15" s="93" t="s">
        <v>66</v>
      </c>
      <c r="L15" s="85" t="s">
        <v>66</v>
      </c>
      <c r="M15" s="85" t="s">
        <v>66</v>
      </c>
      <c r="N15" s="85" t="s">
        <v>66</v>
      </c>
      <c r="O15" s="85" t="s">
        <v>66</v>
      </c>
      <c r="P15" s="85" t="s">
        <v>66</v>
      </c>
      <c r="Q15" s="85" t="s">
        <v>66</v>
      </c>
      <c r="R15" s="85" t="s">
        <v>66</v>
      </c>
      <c r="S15" s="85" t="s">
        <v>66</v>
      </c>
      <c r="T15" s="85" t="s">
        <v>66</v>
      </c>
      <c r="U15" s="85" t="s">
        <v>66</v>
      </c>
      <c r="V15" s="85" t="s">
        <v>66</v>
      </c>
      <c r="W15" s="91" t="s">
        <v>66</v>
      </c>
      <c r="X15" s="73"/>
      <c r="Y15" s="102" t="s">
        <v>66</v>
      </c>
      <c r="Z15" s="85" t="s">
        <v>66</v>
      </c>
      <c r="AA15" s="69"/>
    </row>
    <row r="16" spans="2:27" ht="15" customHeight="1">
      <c r="B16" s="172"/>
      <c r="C16" s="174" t="s">
        <v>81</v>
      </c>
      <c r="D16" s="175"/>
      <c r="E16" s="175"/>
      <c r="F16" s="76">
        <v>22</v>
      </c>
      <c r="G16" s="44">
        <v>730</v>
      </c>
      <c r="H16" s="55">
        <f t="shared" si="3"/>
        <v>243.33333333333334</v>
      </c>
      <c r="I16" s="44">
        <v>990</v>
      </c>
      <c r="J16" s="57">
        <f t="shared" si="2"/>
        <v>330</v>
      </c>
      <c r="K16" s="93" t="s">
        <v>66</v>
      </c>
      <c r="L16" s="85" t="s">
        <v>66</v>
      </c>
      <c r="M16" s="85" t="s">
        <v>66</v>
      </c>
      <c r="N16" s="85" t="s">
        <v>66</v>
      </c>
      <c r="O16" s="85" t="s">
        <v>66</v>
      </c>
      <c r="P16" s="85" t="s">
        <v>66</v>
      </c>
      <c r="Q16" s="85" t="s">
        <v>66</v>
      </c>
      <c r="R16" s="85" t="s">
        <v>66</v>
      </c>
      <c r="S16" s="85" t="s">
        <v>66</v>
      </c>
      <c r="T16" s="85" t="s">
        <v>66</v>
      </c>
      <c r="U16" s="85" t="s">
        <v>66</v>
      </c>
      <c r="V16" s="85" t="s">
        <v>66</v>
      </c>
      <c r="W16" s="91" t="s">
        <v>66</v>
      </c>
      <c r="X16" s="73"/>
      <c r="Y16" s="102" t="s">
        <v>66</v>
      </c>
      <c r="Z16" s="85" t="s">
        <v>66</v>
      </c>
      <c r="AA16" s="69"/>
    </row>
    <row r="17" spans="1:27" ht="15" customHeight="1">
      <c r="B17" s="172"/>
      <c r="C17" s="174" t="s">
        <v>82</v>
      </c>
      <c r="D17" s="175"/>
      <c r="E17" s="175"/>
      <c r="F17" s="76">
        <v>66</v>
      </c>
      <c r="G17" s="120">
        <v>315</v>
      </c>
      <c r="H17" s="55">
        <f t="shared" si="3"/>
        <v>105</v>
      </c>
      <c r="I17" s="120">
        <v>380</v>
      </c>
      <c r="J17" s="57">
        <f t="shared" si="2"/>
        <v>126.66666666666667</v>
      </c>
      <c r="K17" s="93" t="s">
        <v>66</v>
      </c>
      <c r="L17" s="85" t="s">
        <v>66</v>
      </c>
      <c r="M17" s="85" t="s">
        <v>66</v>
      </c>
      <c r="N17" s="85" t="s">
        <v>66</v>
      </c>
      <c r="O17" s="85" t="s">
        <v>66</v>
      </c>
      <c r="P17" s="85" t="s">
        <v>66</v>
      </c>
      <c r="Q17" s="85" t="s">
        <v>66</v>
      </c>
      <c r="R17" s="85" t="s">
        <v>66</v>
      </c>
      <c r="S17" s="85" t="s">
        <v>66</v>
      </c>
      <c r="T17" s="85" t="s">
        <v>66</v>
      </c>
      <c r="U17" s="85" t="s">
        <v>66</v>
      </c>
      <c r="V17" s="85" t="s">
        <v>66</v>
      </c>
      <c r="W17" s="91" t="s">
        <v>66</v>
      </c>
      <c r="X17" s="93" t="s">
        <v>66</v>
      </c>
      <c r="Y17" s="85" t="s">
        <v>66</v>
      </c>
      <c r="Z17" s="85" t="s">
        <v>66</v>
      </c>
      <c r="AA17" s="91" t="s">
        <v>66</v>
      </c>
    </row>
    <row r="18" spans="1:27" ht="15.75" customHeight="1">
      <c r="B18" s="172"/>
      <c r="C18" s="174" t="s">
        <v>83</v>
      </c>
      <c r="D18" s="175"/>
      <c r="E18" s="175"/>
      <c r="F18" s="76">
        <v>40</v>
      </c>
      <c r="G18" s="44">
        <v>560</v>
      </c>
      <c r="H18" s="55">
        <f t="shared" si="3"/>
        <v>186.66666666666666</v>
      </c>
      <c r="I18" s="44">
        <v>530</v>
      </c>
      <c r="J18" s="57">
        <f t="shared" si="2"/>
        <v>176.66666666666666</v>
      </c>
      <c r="K18" s="93" t="s">
        <v>66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9"/>
      <c r="X18" s="73"/>
      <c r="Y18" s="67"/>
      <c r="Z18" s="67"/>
      <c r="AA18" s="69"/>
    </row>
    <row r="19" spans="1:27" ht="15" customHeight="1">
      <c r="B19" s="172"/>
      <c r="C19" s="174" t="s">
        <v>84</v>
      </c>
      <c r="D19" s="175"/>
      <c r="E19" s="175"/>
      <c r="F19" s="76">
        <v>50</v>
      </c>
      <c r="G19" s="44">
        <v>695</v>
      </c>
      <c r="H19" s="55">
        <f t="shared" si="3"/>
        <v>231.66666666666666</v>
      </c>
      <c r="I19" s="44">
        <v>805</v>
      </c>
      <c r="J19" s="57">
        <f t="shared" si="2"/>
        <v>268.33333333333331</v>
      </c>
      <c r="K19" s="93" t="s">
        <v>66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9"/>
      <c r="X19" s="93" t="s">
        <v>66</v>
      </c>
      <c r="Y19" s="85" t="s">
        <v>66</v>
      </c>
      <c r="Z19" s="85" t="s">
        <v>66</v>
      </c>
      <c r="AA19" s="91" t="s">
        <v>66</v>
      </c>
    </row>
    <row r="20" spans="1:27" ht="15" customHeight="1">
      <c r="B20" s="172"/>
      <c r="C20" s="174" t="s">
        <v>85</v>
      </c>
      <c r="D20" s="175"/>
      <c r="E20" s="175"/>
      <c r="F20" s="76">
        <v>20</v>
      </c>
      <c r="G20" s="44">
        <v>945</v>
      </c>
      <c r="H20" s="55">
        <f t="shared" si="3"/>
        <v>315</v>
      </c>
      <c r="I20" s="44">
        <v>1310</v>
      </c>
      <c r="J20" s="57">
        <f t="shared" si="2"/>
        <v>436.66666666666669</v>
      </c>
      <c r="K20" s="93" t="s">
        <v>66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9"/>
      <c r="X20" s="103" t="s">
        <v>66</v>
      </c>
      <c r="Y20" s="102" t="s">
        <v>66</v>
      </c>
      <c r="Z20" s="85" t="s">
        <v>66</v>
      </c>
      <c r="AA20" s="91" t="s">
        <v>66</v>
      </c>
    </row>
    <row r="21" spans="1:27" ht="15" customHeight="1">
      <c r="A21" s="186" t="s">
        <v>100</v>
      </c>
      <c r="B21" s="172"/>
      <c r="C21" s="174" t="s">
        <v>86</v>
      </c>
      <c r="D21" s="175"/>
      <c r="E21" s="175"/>
      <c r="F21" s="76">
        <v>30</v>
      </c>
      <c r="G21" s="44">
        <v>950</v>
      </c>
      <c r="H21" s="55">
        <f>G21/3.6</f>
        <v>263.88888888888886</v>
      </c>
      <c r="I21" s="44">
        <v>1185</v>
      </c>
      <c r="J21" s="56">
        <f>I21/3.6</f>
        <v>329.16666666666669</v>
      </c>
      <c r="K21" s="93" t="s">
        <v>66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9"/>
      <c r="X21" s="73"/>
      <c r="Y21" s="100"/>
      <c r="Z21" s="85" t="s">
        <v>66</v>
      </c>
      <c r="AA21" s="69"/>
    </row>
    <row r="22" spans="1:27" ht="18" customHeight="1">
      <c r="A22" s="186"/>
      <c r="B22" s="172"/>
      <c r="C22" s="174" t="s">
        <v>87</v>
      </c>
      <c r="D22" s="175"/>
      <c r="E22" s="175"/>
      <c r="F22" s="76">
        <v>22</v>
      </c>
      <c r="G22" s="44">
        <v>795</v>
      </c>
      <c r="H22" s="55">
        <f>G22/3.6</f>
        <v>220.83333333333331</v>
      </c>
      <c r="I22" s="44">
        <v>1100</v>
      </c>
      <c r="J22" s="56">
        <f>I22/3.6</f>
        <v>305.55555555555554</v>
      </c>
      <c r="K22" s="93" t="s">
        <v>66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9"/>
      <c r="X22" s="73"/>
      <c r="Y22" s="85" t="s">
        <v>66</v>
      </c>
      <c r="Z22" s="85" t="s">
        <v>66</v>
      </c>
      <c r="AA22" s="69"/>
    </row>
    <row r="23" spans="1:27" ht="18.75" customHeight="1">
      <c r="A23" s="186"/>
      <c r="B23" s="172"/>
      <c r="C23" s="174" t="s">
        <v>88</v>
      </c>
      <c r="D23" s="175"/>
      <c r="E23" s="175"/>
      <c r="F23" s="76">
        <v>12</v>
      </c>
      <c r="G23" s="58">
        <v>1120</v>
      </c>
      <c r="H23" s="55">
        <f>G23/3.6</f>
        <v>311.11111111111109</v>
      </c>
      <c r="I23" s="58">
        <v>1300</v>
      </c>
      <c r="J23" s="56">
        <f>I23/3.6</f>
        <v>361.11111111111109</v>
      </c>
      <c r="K23" s="93" t="s">
        <v>66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9"/>
      <c r="X23" s="73"/>
      <c r="Y23" s="85" t="s">
        <v>66</v>
      </c>
      <c r="Z23" s="85" t="s">
        <v>66</v>
      </c>
      <c r="AA23" s="69"/>
    </row>
    <row r="24" spans="1:27" ht="19.5" customHeight="1" thickBot="1">
      <c r="A24" s="186"/>
      <c r="B24" s="173"/>
      <c r="C24" s="205" t="s">
        <v>89</v>
      </c>
      <c r="D24" s="206"/>
      <c r="E24" s="206"/>
      <c r="F24" s="77">
        <v>50</v>
      </c>
      <c r="G24" s="50">
        <v>240</v>
      </c>
      <c r="H24" s="74">
        <f>G24/3</f>
        <v>80</v>
      </c>
      <c r="I24" s="59" t="s">
        <v>71</v>
      </c>
      <c r="J24" s="60" t="s">
        <v>71</v>
      </c>
      <c r="K24" s="86" t="s">
        <v>66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72"/>
      <c r="X24" s="45"/>
      <c r="Y24" s="46"/>
      <c r="Z24" s="46"/>
      <c r="AA24" s="47"/>
    </row>
  </sheetData>
  <mergeCells count="37">
    <mergeCell ref="K1:W1"/>
    <mergeCell ref="X1:AA1"/>
    <mergeCell ref="A21:A24"/>
    <mergeCell ref="B3:B5"/>
    <mergeCell ref="B1:D2"/>
    <mergeCell ref="C8:D8"/>
    <mergeCell ref="C9:D9"/>
    <mergeCell ref="C7:D7"/>
    <mergeCell ref="B6:B9"/>
    <mergeCell ref="C23:E23"/>
    <mergeCell ref="C24:E24"/>
    <mergeCell ref="C21:E21"/>
    <mergeCell ref="C22:E22"/>
    <mergeCell ref="C4:D4"/>
    <mergeCell ref="C5:D5"/>
    <mergeCell ref="C6:D6"/>
    <mergeCell ref="G1:H1"/>
    <mergeCell ref="I1:J1"/>
    <mergeCell ref="C3:D3"/>
    <mergeCell ref="F1:F2"/>
    <mergeCell ref="E1:E2"/>
    <mergeCell ref="G10:H10"/>
    <mergeCell ref="I10:J10"/>
    <mergeCell ref="K10:W10"/>
    <mergeCell ref="X10:AA10"/>
    <mergeCell ref="C12:E12"/>
    <mergeCell ref="B10:E11"/>
    <mergeCell ref="F10:F11"/>
    <mergeCell ref="B12:B24"/>
    <mergeCell ref="C13:E13"/>
    <mergeCell ref="C14:E14"/>
    <mergeCell ref="C15:E15"/>
    <mergeCell ref="C16:E16"/>
    <mergeCell ref="C17:E17"/>
    <mergeCell ref="C18:E18"/>
    <mergeCell ref="C19:E19"/>
    <mergeCell ref="C20:E20"/>
  </mergeCells>
  <pageMargins left="0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user</cp:lastModifiedBy>
  <cp:lastPrinted>2022-03-23T09:52:05Z</cp:lastPrinted>
  <dcterms:created xsi:type="dcterms:W3CDTF">2010-09-03T06:51:43Z</dcterms:created>
  <dcterms:modified xsi:type="dcterms:W3CDTF">2023-09-06T06:32:29Z</dcterms:modified>
</cp:coreProperties>
</file>